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CONTROL CONTRATOS\2024\ESTADÍSTICAS TRIMESTRALES\"/>
    </mc:Choice>
  </mc:AlternateContent>
  <bookViews>
    <workbookView xWindow="16875" yWindow="2160" windowWidth="17085" windowHeight="13740" tabRatio="891" activeTab="3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SERVICIO'!$B$1:$AE$52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0" i="1" l="1"/>
  <c r="M40" i="1" s="1"/>
  <c r="AD40" i="1"/>
  <c r="AE28" i="1"/>
  <c r="E28" i="1" s="1"/>
  <c r="AD28" i="1"/>
  <c r="AE16" i="1"/>
  <c r="AC16" i="1" s="1"/>
  <c r="AD16" i="1"/>
  <c r="AA28" i="1" l="1"/>
  <c r="O28" i="1"/>
  <c r="AC40" i="1"/>
  <c r="E40" i="1"/>
  <c r="W40" i="1"/>
  <c r="C40" i="1"/>
  <c r="E16" i="1"/>
  <c r="U16" i="1"/>
  <c r="Y40" i="1"/>
  <c r="AA40" i="1"/>
  <c r="Y28" i="1"/>
  <c r="AC28" i="1"/>
  <c r="Y16" i="1"/>
  <c r="S16" i="1"/>
  <c r="W28" i="1"/>
  <c r="B3" i="4" l="1"/>
  <c r="Q40" i="1" l="1"/>
  <c r="O40" i="1"/>
  <c r="Q28" i="1"/>
  <c r="I16" i="1"/>
  <c r="K28" i="1" l="1"/>
  <c r="S28" i="1"/>
  <c r="O16" i="1"/>
  <c r="Q16" i="1"/>
  <c r="K40" i="1"/>
  <c r="C28" i="1"/>
  <c r="G28" i="1"/>
  <c r="U28" i="1"/>
  <c r="I28" i="1"/>
  <c r="M28" i="1"/>
  <c r="M16" i="1"/>
  <c r="G16" i="1" l="1"/>
  <c r="K16" i="1"/>
  <c r="C16" i="1"/>
  <c r="U40" i="1" l="1"/>
  <c r="I40" i="1"/>
  <c r="S40" i="1"/>
  <c r="G40" i="1"/>
  <c r="B51" i="1"/>
  <c r="N51" i="1"/>
  <c r="F51" i="1"/>
  <c r="P51" i="1"/>
  <c r="H51" i="1"/>
  <c r="D51" i="1"/>
  <c r="S51" i="1" l="1"/>
  <c r="Q51" i="1" s="1"/>
  <c r="R51" i="1"/>
  <c r="O51" i="1" s="1"/>
  <c r="E51" i="1" l="1"/>
  <c r="I51" i="1"/>
  <c r="C51" i="1"/>
  <c r="G51" i="1"/>
</calcChain>
</file>

<file path=xl/sharedStrings.xml><?xml version="1.0" encoding="utf-8"?>
<sst xmlns="http://schemas.openxmlformats.org/spreadsheetml/2006/main" count="172" uniqueCount="53">
  <si>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</si>
  <si>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</si>
  <si>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</si>
  <si>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</si>
  <si>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</si>
  <si>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</si>
  <si>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</si>
  <si>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</si>
  <si>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</si>
  <si>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</si>
  <si>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</si>
  <si>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</si>
  <si>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</si>
  <si>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</si>
  <si>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</si>
  <si>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</si>
  <si>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</si>
  <si>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</si>
  <si>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</si>
  <si>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</si>
  <si>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</si>
  <si>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</si>
  <si>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</si>
  <si>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</si>
  <si>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</si>
  <si>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</si>
  <si>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</si>
  <si>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</si>
  <si>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</si>
  <si>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</si>
  <si>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</si>
  <si>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</si>
  <si>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</si>
  <si>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</si>
  <si>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</si>
  <si>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</si>
  <si>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</si>
  <si>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</si>
  <si>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</si>
  <si>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</si>
  <si>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</si>
  <si>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CONOBME con Publicidad</t>
  </si>
  <si>
    <t>CONSEME sin Publicidad</t>
  </si>
  <si>
    <t>CONSUME sin Publicidad</t>
  </si>
  <si>
    <t>CONSEME con Publicidad</t>
  </si>
  <si>
    <t>CONSUME con Publicidad</t>
  </si>
  <si>
    <t>CONTRATOS BASADOS AM</t>
  </si>
  <si>
    <t>CONTRATOS ESPECÍFICOS SDA</t>
  </si>
  <si>
    <t>MENORES SIN PUBLICIDAD</t>
  </si>
  <si>
    <t>MENORES CON PUBLICIDAD</t>
  </si>
  <si>
    <t>PROCEDEMENTO SIMPLIFICADO</t>
  </si>
  <si>
    <t>1 outubro - 31 decembro</t>
  </si>
  <si>
    <t>1 xaneiro - 31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</si>
</sst>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5" fillId="5" borderId="1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8" fontId="17" fillId="0" borderId="0" xfId="0" applyNumberFormat="1" applyFont="1" applyBorder="1"/>
    <xf numFmtId="9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D0F6"/>
      <color rgb="FF55B2F1"/>
      <color rgb="FF53D2FF"/>
      <color rgb="FF638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SERVIZOS</a:t>
            </a:r>
          </a:p>
        </c:rich>
      </c:tx>
      <c:layout>
        <c:manualLayout>
          <c:xMode val="edge"/>
          <c:yMode val="edge"/>
          <c:x val="0.40972503179370623"/>
          <c:y val="3.041825095057034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184-4DE5-989A-C4A49CE00207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3A2-4550-BFA1-B579898FC2CB}"/>
              </c:ext>
            </c:extLst>
          </c:dPt>
          <c:dLbls>
            <c:dLbl>
              <c:idx val="0"/>
              <c:layout>
                <c:manualLayout>
                  <c:x val="2.4917606948615455E-3"/>
                  <c:y val="-3.66136742412901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1.0374651622155479E-2"/>
                  <c:y val="4.9814875802121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8.9357902427145055E-3"/>
                  <c:y val="-4.6121972396036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-5.3305192521038028E-3"/>
                  <c:y val="-2.3766553895591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-2.7155883865032333E-2"/>
                  <c:y val="-6.0682414698162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dLbl>
              <c:idx val="5"/>
              <c:layout>
                <c:manualLayout>
                  <c:x val="-3.6278918743404498E-2"/>
                  <c:y val="-7.29040048701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A2-4550-BFA1-B579898FC2CB}"/>
                </c:ext>
              </c:extLst>
            </c:dLbl>
            <c:dLbl>
              <c:idx val="6"/>
              <c:layout>
                <c:manualLayout>
                  <c:x val="1.7713342533214275E-2"/>
                  <c:y val="-2.098939153518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A2-4550-BFA1-B579898FC2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SERVICIO'!$D$28,'CONTRATOS POR SERVICIO'!$H$28,'CONTRATOS POR SERVICIO'!$L$28,'CONTRATOS POR SERVICIO'!$P$28,'CONTRATOS POR SERVICIO'!$T$28,'CONTRATOS POR SERVICIO'!$X$28,'CONTRATOS POR SERVICIO'!$AB$28)</c:f>
              <c:numCache>
                <c:formatCode>"€"#,##0.00_);[Red]\("€"#,##0.00\)</c:formatCode>
                <c:ptCount val="7"/>
                <c:pt idx="0">
                  <c:v>574751.34</c:v>
                </c:pt>
                <c:pt idx="1">
                  <c:v>1967934.95</c:v>
                </c:pt>
                <c:pt idx="2">
                  <c:v>259719.11</c:v>
                </c:pt>
                <c:pt idx="3">
                  <c:v>62090.82</c:v>
                </c:pt>
                <c:pt idx="4">
                  <c:v>285383.90000000002</c:v>
                </c:pt>
                <c:pt idx="5">
                  <c:v>85520.38</c:v>
                </c:pt>
                <c:pt idx="6">
                  <c:v>16642.34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287960693655"/>
          <c:y val="0.16918216021476404"/>
          <c:w val="0.30028286199324422"/>
          <c:h val="0.7274153468459027"/>
        </c:manualLayout>
      </c:layout>
      <c:overlay val="0"/>
      <c:spPr>
        <a:noFill/>
        <a:ln w="25400">
          <a:noFill/>
        </a:ln>
      </c:spPr>
      <c:txPr>
        <a:bodyPr anchor="ctr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49B-49ED-9B7B-3AB7729E3E2F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9AA-4A2B-BD7E-C6C23F2B872A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9AA-4A2B-BD7E-C6C23F2B872A}"/>
              </c:ext>
            </c:extLst>
          </c:dPt>
          <c:dLbls>
            <c:dLbl>
              <c:idx val="0"/>
              <c:layout>
                <c:manualLayout>
                  <c:x val="-0.18911621614308521"/>
                  <c:y val="-8.38701980434287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8.7549747003274073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2.081121303136077E-3"/>
                  <c:y val="-7.1684959834566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4396103579836031"/>
                  <c:y val="3.097192396404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0.16422869821684666"/>
                  <c:y val="-2.281436411357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dLbl>
              <c:idx val="6"/>
              <c:layout>
                <c:manualLayout>
                  <c:x val="6.7009335173309523E-2"/>
                  <c:y val="-1.094010975900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AA-4A2B-BD7E-C6C23F2B87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SERVICIO'!$D$16,'CONTRATOS POR SERVICIO'!$H$16,'CONTRATOS POR SERVICIO'!$L$16,'CONTRATOS POR SERVICIO'!$P$16,'CONTRATOS POR SERVICIO'!$T$16,'CONTRATOS POR SERVICIO'!$X$16,'CONTRATOS POR SERVICIO'!$AB$16)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11946.19</c:v>
                </c:pt>
                <c:pt idx="3">
                  <c:v>19435.650000000001</c:v>
                </c:pt>
                <c:pt idx="4" formatCode="#,##0.00\ &quot;€&quot;">
                  <c:v>1674175.8</c:v>
                </c:pt>
                <c:pt idx="5" formatCode="#,##0.00\ &quot;€&quot;">
                  <c:v>0</c:v>
                </c:pt>
                <c:pt idx="6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83054932702945"/>
          <c:y val="8.3474508868209646E-2"/>
          <c:w val="0.29870829060274751"/>
          <c:h val="0.86430684800763524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SUBMINISTRACIÓNS 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31790372595178185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EAD-47CA-BA42-D83E1596DCE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A19-43DC-A60E-F0E2A08A5161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19-43DC-A60E-F0E2A08A5161}"/>
              </c:ext>
            </c:extLst>
          </c:dPt>
          <c:dLbls>
            <c:dLbl>
              <c:idx val="0"/>
              <c:layout>
                <c:manualLayout>
                  <c:x val="3.307194848066667E-2"/>
                  <c:y val="-4.72524457170127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3.5937765511269752E-2"/>
                  <c:y val="5.373140857392826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4.027166707254377E-3"/>
                  <c:y val="6.86168774357750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2.2289904483589036E-2"/>
                  <c:y val="5.5469259524377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-0.10649977000297649"/>
                  <c:y val="-1.1715978684482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dLbl>
              <c:idx val="5"/>
              <c:layout>
                <c:manualLayout>
                  <c:x val="7.2548529371972828E-2"/>
                  <c:y val="-2.389962618309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19-43DC-A60E-F0E2A08A5161}"/>
                </c:ext>
              </c:extLst>
            </c:dLbl>
            <c:dLbl>
              <c:idx val="6"/>
              <c:layout>
                <c:manualLayout>
                  <c:x val="7.6631328300457283E-2"/>
                  <c:y val="2.820130438240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19-43DC-A60E-F0E2A08A51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SERVICIO'!$D$40,'CONTRATOS POR SERVICIO'!$H$40,'CONTRATOS POR SERVICIO'!$L$40,'CONTRATOS POR SERVICIO'!$P$40,'CONTRATOS POR SERVICIO'!$T$40,'CONTRATOS POR SERVICIO'!$X$40,'CONTRATOS POR SERVICIO'!$AB$40)</c:f>
              <c:numCache>
                <c:formatCode>"€"#,##0.00_);[Red]\("€"#,##0.00\)</c:formatCode>
                <c:ptCount val="7"/>
                <c:pt idx="0">
                  <c:v>1238429.42</c:v>
                </c:pt>
                <c:pt idx="1">
                  <c:v>14000</c:v>
                </c:pt>
                <c:pt idx="2">
                  <c:v>31242.74</c:v>
                </c:pt>
                <c:pt idx="3">
                  <c:v>20751.5</c:v>
                </c:pt>
                <c:pt idx="4">
                  <c:v>567335.31000000006</c:v>
                </c:pt>
                <c:pt idx="5">
                  <c:v>0</c:v>
                </c:pt>
                <c:pt idx="6">
                  <c:v>15246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408475430637"/>
          <c:y val="0.2116436013680108"/>
          <c:w val="0.31009322510182913"/>
          <c:h val="0.67977332378907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86A-4A46-981B-8A5D9846E829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F91-4877-BA43-FB4DCB7D67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91-4877-BA43-FB4DCB7D67ED}"/>
              </c:ext>
            </c:extLst>
          </c:dPt>
          <c:dLbls>
            <c:dLbl>
              <c:idx val="0"/>
              <c:layout>
                <c:manualLayout>
                  <c:x val="-4.8183199966469166E-3"/>
                  <c:y val="-2.8827081025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2.8709473350913804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6.8293230615475389E-2"/>
                  <c:y val="-9.69799307405966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2.3157340613983442E-2"/>
                  <c:y val="1.200003991896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SERVICIO'!$S$28,'CONTRATOS POR SERVICIO'!$W$28,'CONTRATOS POR SERVICIO'!$AA$28)</c:f>
              <c:numCache>
                <c:formatCode>0%</c:formatCode>
                <c:ptCount val="7"/>
                <c:pt idx="0">
                  <c:v>5.0505050505050504E-2</c:v>
                </c:pt>
                <c:pt idx="1">
                  <c:v>0.18181818181818182</c:v>
                </c:pt>
                <c:pt idx="2" formatCode="0.00%">
                  <c:v>0.38383838383838381</c:v>
                </c:pt>
                <c:pt idx="3">
                  <c:v>5.0505050505050504E-2</c:v>
                </c:pt>
                <c:pt idx="4">
                  <c:v>9.0909090909090912E-2</c:v>
                </c:pt>
                <c:pt idx="5">
                  <c:v>0.21212121212121213</c:v>
                </c:pt>
                <c:pt idx="6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09553073511357"/>
          <c:y val="0.20719699011007656"/>
          <c:w val="0.25107319298884173"/>
          <c:h val="0.706617965529974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4509423706169132"/>
          <c:y val="2.52608531166920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E14-4165-9791-B743A97C398B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232-4AEA-ACFB-BE3C30F4CC92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32-4AEA-ACFB-BE3C30F4CC92}"/>
              </c:ext>
            </c:extLst>
          </c:dPt>
          <c:dLbls>
            <c:dLbl>
              <c:idx val="0"/>
              <c:layout>
                <c:manualLayout>
                  <c:x val="-0.12421936027773259"/>
                  <c:y val="1.1503036672791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-8.6037860741496136E-2"/>
                  <c:y val="-3.60187940747188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0738662115391663"/>
                  <c:y val="1.290372114245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5.7191788333571858E-2"/>
                  <c:y val="-2.6568052539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0.11063915545732783"/>
                  <c:y val="-7.3694063619955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dLbl>
              <c:idx val="6"/>
              <c:layout>
                <c:manualLayout>
                  <c:x val="-1.7731165672070618E-2"/>
                  <c:y val="-6.933209110933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32-4AEA-ACFB-BE3C30F4CC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SERVICIO'!$S$16,'CONTRATOS POR SERVICIO'!$W$16,'CONTRATOS POR SERVICIO'!$AA$16)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0.63636363636363635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965485609651"/>
          <c:y val="0.1860467799175024"/>
          <c:w val="0.24555711024151972"/>
          <c:h val="0.74834302726859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0D9-42AE-BEEB-7A11D20FCD6D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E9A-4412-B38D-BBEA6519573F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E9A-4412-B38D-BBEA6519573F}"/>
              </c:ext>
            </c:extLst>
          </c:dPt>
          <c:dLbls>
            <c:dLbl>
              <c:idx val="0"/>
              <c:layout>
                <c:manualLayout>
                  <c:x val="-4.8732636555080366E-4"/>
                  <c:y val="-8.1138153185397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9.3816840426892683E-3"/>
                  <c:y val="1.444961425276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0258065805129827E-2"/>
                  <c:y val="-8.4417800047721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1.1880426093503683E-2"/>
                  <c:y val="1.0220711047482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2.2661327503948669E-2"/>
                  <c:y val="2.2847769028871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dLbl>
              <c:idx val="5"/>
              <c:layout>
                <c:manualLayout>
                  <c:x val="-8.3675066241855906E-3"/>
                  <c:y val="-1.49825021872265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A-4412-B38D-BBEA6519573F}"/>
                </c:ext>
              </c:extLst>
            </c:dLbl>
            <c:dLbl>
              <c:idx val="6"/>
              <c:layout>
                <c:manualLayout>
                  <c:x val="1.2951936025601574E-2"/>
                  <c:y val="-1.50310188499164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A-4412-B38D-BBEA651957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SERVICIO'!$S$40,'CONTRATOS POR SERVICIO'!$W$40,'CONTRATOS POR SERVICIO'!$AA$40)</c:f>
              <c:numCache>
                <c:formatCode>0%</c:formatCode>
                <c:ptCount val="7"/>
                <c:pt idx="0">
                  <c:v>0.25</c:v>
                </c:pt>
                <c:pt idx="1">
                  <c:v>3.125E-2</c:v>
                </c:pt>
                <c:pt idx="2" formatCode="0.00%">
                  <c:v>0.25</c:v>
                </c:pt>
                <c:pt idx="3">
                  <c:v>9.375E-2</c:v>
                </c:pt>
                <c:pt idx="4">
                  <c:v>0.34375</c:v>
                </c:pt>
                <c:pt idx="5">
                  <c:v>0</c:v>
                </c:pt>
                <c:pt idx="6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3119974582584"/>
          <c:y val="0.24747673586256258"/>
          <c:w val="0.27589556535179038"/>
          <c:h val="0.676768869800365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5715</xdr:colOff>
      <xdr:row>4</xdr:row>
      <xdr:rowOff>161926</xdr:rowOff>
    </xdr:from>
    <xdr:to>
      <xdr:col>7</xdr:col>
      <xdr:colOff>714375</xdr:colOff>
      <xdr:row>34</xdr:row>
      <xdr:rowOff>104776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" y="923926"/>
          <a:ext cx="528066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primeiro</a:t>
          </a:r>
          <a:r>
            <a:rPr lang="es-ES" sz="900" baseline="0"/>
            <a:t> </a:t>
          </a:r>
          <a:r>
            <a:rPr lang="es-ES" sz="900"/>
            <a:t>trimestre de 2024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4</xdr:col>
      <xdr:colOff>723900</xdr:colOff>
      <xdr:row>39</xdr:row>
      <xdr:rowOff>142875</xdr:rowOff>
    </xdr:from>
    <xdr:to>
      <xdr:col>7</xdr:col>
      <xdr:colOff>237490</xdr:colOff>
      <xdr:row>42</xdr:row>
      <xdr:rowOff>118110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572375"/>
          <a:ext cx="1799590" cy="546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35</xdr:row>
      <xdr:rowOff>53340</xdr:rowOff>
    </xdr:from>
    <xdr:to>
      <xdr:col>6</xdr:col>
      <xdr:colOff>542925</xdr:colOff>
      <xdr:row>48</xdr:row>
      <xdr:rowOff>91440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20" workbookViewId="0">
      <selection activeCell="F39" sqref="F39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H97"/>
  <sheetViews>
    <sheetView view="pageLayout" topLeftCell="A4" zoomScaleNormal="100" workbookViewId="0">
      <selection activeCell="L28" sqref="L28"/>
    </sheetView>
  </sheetViews>
  <sheetFormatPr baseColWidth="10" defaultRowHeight="15" x14ac:dyDescent="0.25"/>
  <cols>
    <col min="2" max="2" width="12.28515625" customWidth="1"/>
    <col min="3" max="3" width="12.140625" customWidth="1"/>
    <col min="4" max="4" width="14" customWidth="1"/>
    <col min="5" max="5" width="13.28515625" customWidth="1"/>
    <col min="6" max="6" width="9.28515625" customWidth="1"/>
    <col min="7" max="7" width="12.5703125" customWidth="1"/>
    <col min="8" max="8" width="13.85546875" customWidth="1"/>
    <col min="9" max="9" width="12.140625" customWidth="1"/>
    <col min="10" max="10" width="9.7109375" customWidth="1"/>
    <col min="11" max="11" width="11.85546875" customWidth="1"/>
    <col min="12" max="12" width="14" customWidth="1"/>
    <col min="13" max="13" width="12.42578125" customWidth="1"/>
    <col min="14" max="14" width="9.140625" customWidth="1"/>
    <col min="15" max="15" width="11.85546875" customWidth="1"/>
    <col min="16" max="17" width="12.42578125" customWidth="1"/>
    <col min="18" max="18" width="9.28515625" customWidth="1"/>
    <col min="19" max="19" width="12.42578125" customWidth="1"/>
    <col min="20" max="20" width="12.7109375" bestFit="1" customWidth="1"/>
    <col min="21" max="29" width="12.85546875" customWidth="1"/>
    <col min="30" max="30" width="10.85546875" customWidth="1"/>
    <col min="31" max="31" width="14.28515625" customWidth="1"/>
    <col min="33" max="33" width="14.5703125" bestFit="1" customWidth="1"/>
  </cols>
  <sheetData>
    <row r="3" spans="2:33" ht="27" customHeight="1" x14ac:dyDescent="0.25">
      <c r="B3" s="74" t="s">
        <v>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33" ht="21" x14ac:dyDescent="0.35">
      <c r="B4" s="17" t="s">
        <v>22</v>
      </c>
      <c r="C4" s="17"/>
      <c r="D4" s="18" t="s">
        <v>52</v>
      </c>
      <c r="E4" s="19"/>
      <c r="F4" s="13"/>
      <c r="G4" s="13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33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33" ht="23.25" x14ac:dyDescent="0.25"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2:33" ht="15" customHeight="1" x14ac:dyDescent="0.25">
      <c r="B7" s="60" t="s">
        <v>18</v>
      </c>
      <c r="C7" s="60"/>
      <c r="D7" s="60"/>
      <c r="E7" s="60"/>
      <c r="F7" s="60" t="s">
        <v>4</v>
      </c>
      <c r="G7" s="60"/>
      <c r="H7" s="60"/>
      <c r="I7" s="60"/>
      <c r="J7" s="60" t="s">
        <v>5</v>
      </c>
      <c r="K7" s="61"/>
      <c r="L7" s="61"/>
      <c r="M7" s="61"/>
      <c r="N7" s="61"/>
      <c r="O7" s="61"/>
      <c r="P7" s="61"/>
      <c r="Q7" s="61"/>
      <c r="R7" s="60" t="s">
        <v>33</v>
      </c>
      <c r="S7" s="60"/>
      <c r="T7" s="60"/>
      <c r="U7" s="60"/>
      <c r="V7" s="59" t="s">
        <v>46</v>
      </c>
      <c r="W7" s="59"/>
      <c r="X7" s="59"/>
      <c r="Y7" s="59"/>
      <c r="Z7" s="59" t="s">
        <v>47</v>
      </c>
      <c r="AA7" s="59"/>
      <c r="AB7" s="59"/>
      <c r="AC7" s="59"/>
      <c r="AD7" s="59" t="s">
        <v>31</v>
      </c>
      <c r="AE7" s="59"/>
    </row>
    <row r="8" spans="2:33" ht="22.5" customHeight="1" x14ac:dyDescent="0.25">
      <c r="B8" s="62" t="s">
        <v>2</v>
      </c>
      <c r="C8" s="62"/>
      <c r="D8" s="62"/>
      <c r="E8" s="62"/>
      <c r="F8" s="62" t="s">
        <v>3</v>
      </c>
      <c r="G8" s="62"/>
      <c r="H8" s="62"/>
      <c r="I8" s="62"/>
      <c r="J8" s="62" t="s">
        <v>40</v>
      </c>
      <c r="K8" s="73"/>
      <c r="L8" s="73"/>
      <c r="M8" s="73"/>
      <c r="N8" s="62" t="s">
        <v>41</v>
      </c>
      <c r="O8" s="62"/>
      <c r="P8" s="62"/>
      <c r="Q8" s="62"/>
      <c r="R8" s="62" t="s">
        <v>36</v>
      </c>
      <c r="S8" s="62"/>
      <c r="T8" s="62"/>
      <c r="U8" s="62"/>
      <c r="V8" s="51"/>
      <c r="W8" s="51"/>
      <c r="X8" s="51"/>
      <c r="Y8" s="51"/>
      <c r="Z8" s="51"/>
      <c r="AA8" s="51"/>
      <c r="AB8" s="51"/>
      <c r="AC8" s="51"/>
      <c r="AD8" s="59"/>
      <c r="AE8" s="59"/>
    </row>
    <row r="9" spans="2:33" s="2" customFormat="1" ht="32.25" customHeight="1" x14ac:dyDescent="0.2">
      <c r="B9" s="50" t="s">
        <v>19</v>
      </c>
      <c r="C9" s="9" t="s">
        <v>28</v>
      </c>
      <c r="D9" s="50" t="s">
        <v>20</v>
      </c>
      <c r="E9" s="9" t="s">
        <v>26</v>
      </c>
      <c r="F9" s="50" t="s">
        <v>19</v>
      </c>
      <c r="G9" s="9" t="s">
        <v>26</v>
      </c>
      <c r="H9" s="50" t="s">
        <v>20</v>
      </c>
      <c r="I9" s="9" t="s">
        <v>26</v>
      </c>
      <c r="J9" s="50" t="s">
        <v>19</v>
      </c>
      <c r="K9" s="9" t="s">
        <v>29</v>
      </c>
      <c r="L9" s="50" t="s">
        <v>20</v>
      </c>
      <c r="M9" s="9" t="s">
        <v>26</v>
      </c>
      <c r="N9" s="50" t="s">
        <v>19</v>
      </c>
      <c r="O9" s="9" t="s">
        <v>29</v>
      </c>
      <c r="P9" s="50" t="s">
        <v>20</v>
      </c>
      <c r="Q9" s="9" t="s">
        <v>26</v>
      </c>
      <c r="R9" s="50" t="s">
        <v>19</v>
      </c>
      <c r="S9" s="9" t="s">
        <v>29</v>
      </c>
      <c r="T9" s="50" t="s">
        <v>20</v>
      </c>
      <c r="U9" s="9" t="s">
        <v>26</v>
      </c>
      <c r="V9" s="50" t="s">
        <v>19</v>
      </c>
      <c r="W9" s="9" t="s">
        <v>29</v>
      </c>
      <c r="X9" s="50" t="s">
        <v>20</v>
      </c>
      <c r="Y9" s="9" t="s">
        <v>26</v>
      </c>
      <c r="Z9" s="50" t="s">
        <v>19</v>
      </c>
      <c r="AA9" s="9" t="s">
        <v>29</v>
      </c>
      <c r="AB9" s="50" t="s">
        <v>20</v>
      </c>
      <c r="AC9" s="9" t="s">
        <v>26</v>
      </c>
      <c r="AD9" s="50" t="s">
        <v>19</v>
      </c>
      <c r="AE9" s="50" t="s">
        <v>20</v>
      </c>
    </row>
    <row r="10" spans="2:33" hidden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3" hidden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3" hidden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3" hidden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3" hidden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3" hidden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3" x14ac:dyDescent="0.25">
      <c r="B16" s="35">
        <v>0</v>
      </c>
      <c r="C16" s="49">
        <f>B16/AD16</f>
        <v>0</v>
      </c>
      <c r="D16" s="37">
        <v>0</v>
      </c>
      <c r="E16" s="22">
        <f>D16/AE16</f>
        <v>0</v>
      </c>
      <c r="F16" s="38">
        <v>0</v>
      </c>
      <c r="G16" s="49">
        <f>F16/AD16</f>
        <v>0</v>
      </c>
      <c r="H16" s="37">
        <v>0</v>
      </c>
      <c r="I16" s="22">
        <f>H16/AE16</f>
        <v>0</v>
      </c>
      <c r="J16" s="39">
        <v>2</v>
      </c>
      <c r="K16" s="49">
        <f>J16/AD16</f>
        <v>0.18181818181818182</v>
      </c>
      <c r="L16" s="37">
        <v>11946.19</v>
      </c>
      <c r="M16" s="22">
        <f>L16/AE16</f>
        <v>7.0042722214888027E-3</v>
      </c>
      <c r="N16" s="38">
        <v>2</v>
      </c>
      <c r="O16" s="49">
        <f>N16/AD16</f>
        <v>0.18181818181818182</v>
      </c>
      <c r="P16" s="37">
        <v>19435.650000000001</v>
      </c>
      <c r="Q16" s="22">
        <f>P16/AE16</f>
        <v>1.1395481187021038E-2</v>
      </c>
      <c r="R16" s="39">
        <v>7</v>
      </c>
      <c r="S16" s="49">
        <f>R16/$AD16</f>
        <v>0.63636363636363635</v>
      </c>
      <c r="T16" s="40">
        <v>1674175.8</v>
      </c>
      <c r="U16" s="22">
        <f>T16/$AE16</f>
        <v>0.98160024659149014</v>
      </c>
      <c r="V16" s="39">
        <v>0</v>
      </c>
      <c r="W16" s="49">
        <v>0</v>
      </c>
      <c r="X16" s="40">
        <v>0</v>
      </c>
      <c r="Y16" s="22">
        <f>X16/$AE$16</f>
        <v>0</v>
      </c>
      <c r="Z16" s="39">
        <v>0</v>
      </c>
      <c r="AA16" s="49">
        <v>0</v>
      </c>
      <c r="AB16" s="40">
        <v>0</v>
      </c>
      <c r="AC16" s="22">
        <f>AB16/$AE$16</f>
        <v>0</v>
      </c>
      <c r="AD16" s="36">
        <f>SUM(B16+F16+J16+N16+R16+V16+Z16)</f>
        <v>11</v>
      </c>
      <c r="AE16" s="30">
        <f>SUM(D16+H16+L16+P16+T16+X16+AB16)</f>
        <v>1705557.6400000001</v>
      </c>
      <c r="AF16" s="29"/>
      <c r="AG16" s="31"/>
    </row>
    <row r="17" spans="2:3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33" s="41" customFormat="1" ht="23.25" x14ac:dyDescent="0.25">
      <c r="B18" s="80" t="s">
        <v>21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2:33" ht="15" customHeight="1" x14ac:dyDescent="0.25">
      <c r="B19" s="60" t="s">
        <v>18</v>
      </c>
      <c r="C19" s="60"/>
      <c r="D19" s="60"/>
      <c r="E19" s="60"/>
      <c r="F19" s="60" t="s">
        <v>4</v>
      </c>
      <c r="G19" s="60"/>
      <c r="H19" s="60"/>
      <c r="I19" s="60"/>
      <c r="J19" s="63" t="s">
        <v>5</v>
      </c>
      <c r="K19" s="64"/>
      <c r="L19" s="64"/>
      <c r="M19" s="64"/>
      <c r="N19" s="64"/>
      <c r="O19" s="64"/>
      <c r="P19" s="64"/>
      <c r="Q19" s="65"/>
      <c r="R19" s="60" t="s">
        <v>34</v>
      </c>
      <c r="S19" s="60"/>
      <c r="T19" s="60"/>
      <c r="U19" s="60"/>
      <c r="V19" s="53" t="s">
        <v>46</v>
      </c>
      <c r="W19" s="54"/>
      <c r="X19" s="54"/>
      <c r="Y19" s="55"/>
      <c r="Z19" s="53" t="s">
        <v>47</v>
      </c>
      <c r="AA19" s="54"/>
      <c r="AB19" s="54"/>
      <c r="AC19" s="55"/>
      <c r="AD19" s="59" t="s">
        <v>31</v>
      </c>
      <c r="AE19" s="59"/>
    </row>
    <row r="20" spans="2:33" ht="27.75" customHeight="1" x14ac:dyDescent="0.25">
      <c r="B20" s="62" t="s">
        <v>12</v>
      </c>
      <c r="C20" s="62"/>
      <c r="D20" s="62"/>
      <c r="E20" s="62"/>
      <c r="F20" s="66" t="s">
        <v>6</v>
      </c>
      <c r="G20" s="66"/>
      <c r="H20" s="66"/>
      <c r="I20" s="66"/>
      <c r="J20" s="67" t="s">
        <v>42</v>
      </c>
      <c r="K20" s="68"/>
      <c r="L20" s="68"/>
      <c r="M20" s="69"/>
      <c r="N20" s="66" t="s">
        <v>44</v>
      </c>
      <c r="O20" s="66"/>
      <c r="P20" s="66"/>
      <c r="Q20" s="66"/>
      <c r="R20" s="66" t="s">
        <v>37</v>
      </c>
      <c r="S20" s="66"/>
      <c r="T20" s="66"/>
      <c r="U20" s="66"/>
      <c r="V20" s="56"/>
      <c r="W20" s="57"/>
      <c r="X20" s="57"/>
      <c r="Y20" s="58"/>
      <c r="Z20" s="56"/>
      <c r="AA20" s="57"/>
      <c r="AB20" s="57"/>
      <c r="AC20" s="58"/>
      <c r="AD20" s="59"/>
      <c r="AE20" s="59"/>
    </row>
    <row r="21" spans="2:33" s="2" customFormat="1" ht="32.25" customHeight="1" x14ac:dyDescent="0.2">
      <c r="B21" s="50" t="s">
        <v>19</v>
      </c>
      <c r="C21" s="9" t="s">
        <v>26</v>
      </c>
      <c r="D21" s="50" t="s">
        <v>20</v>
      </c>
      <c r="E21" s="9" t="s">
        <v>26</v>
      </c>
      <c r="F21" s="23" t="s">
        <v>19</v>
      </c>
      <c r="G21" s="9" t="s">
        <v>26</v>
      </c>
      <c r="H21" s="23" t="s">
        <v>20</v>
      </c>
      <c r="I21" s="9" t="s">
        <v>26</v>
      </c>
      <c r="J21" s="34" t="s">
        <v>19</v>
      </c>
      <c r="K21" s="9" t="s">
        <v>29</v>
      </c>
      <c r="L21" s="34" t="s">
        <v>20</v>
      </c>
      <c r="M21" s="9" t="s">
        <v>26</v>
      </c>
      <c r="N21" s="24" t="s">
        <v>19</v>
      </c>
      <c r="O21" s="9" t="s">
        <v>26</v>
      </c>
      <c r="P21" s="24" t="s">
        <v>20</v>
      </c>
      <c r="Q21" s="9" t="s">
        <v>26</v>
      </c>
      <c r="R21" s="23" t="s">
        <v>19</v>
      </c>
      <c r="S21" s="9" t="s">
        <v>26</v>
      </c>
      <c r="T21" s="23" t="s">
        <v>20</v>
      </c>
      <c r="U21" s="9" t="s">
        <v>26</v>
      </c>
      <c r="V21" s="43" t="s">
        <v>19</v>
      </c>
      <c r="W21" s="9" t="s">
        <v>29</v>
      </c>
      <c r="X21" s="43" t="s">
        <v>20</v>
      </c>
      <c r="Y21" s="9" t="s">
        <v>26</v>
      </c>
      <c r="Z21" s="43" t="s">
        <v>19</v>
      </c>
      <c r="AA21" s="9" t="s">
        <v>29</v>
      </c>
      <c r="AB21" s="43" t="s">
        <v>20</v>
      </c>
      <c r="AC21" s="9" t="s">
        <v>26</v>
      </c>
      <c r="AD21" s="23" t="s">
        <v>19</v>
      </c>
      <c r="AE21" s="23" t="s">
        <v>20</v>
      </c>
    </row>
    <row r="22" spans="2:33" ht="15" hidden="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3" ht="15" hidden="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3" ht="15" hidden="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3" ht="15" hidden="1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3" ht="15" hidden="1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2:33" ht="15" hidden="1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2:33" x14ac:dyDescent="0.25">
      <c r="B28" s="35">
        <v>5</v>
      </c>
      <c r="C28" s="21">
        <f>B28/AD28</f>
        <v>5.0505050505050504E-2</v>
      </c>
      <c r="D28" s="37">
        <v>574751.34</v>
      </c>
      <c r="E28" s="44">
        <f>D28/AE28</f>
        <v>0.17673547621531335</v>
      </c>
      <c r="F28" s="38">
        <v>18</v>
      </c>
      <c r="G28" s="21">
        <f>F28/AD28</f>
        <v>0.18181818181818182</v>
      </c>
      <c r="H28" s="37">
        <v>1967934.95</v>
      </c>
      <c r="I28" s="22">
        <f>H28/AE28</f>
        <v>0.60513807684034082</v>
      </c>
      <c r="J28" s="42">
        <v>38</v>
      </c>
      <c r="K28" s="22">
        <f>J28/AD28</f>
        <v>0.38383838383838381</v>
      </c>
      <c r="L28" s="37">
        <v>259719.11</v>
      </c>
      <c r="M28" s="22">
        <f>L28/AE28</f>
        <v>7.9863372894558804E-2</v>
      </c>
      <c r="N28" s="38">
        <v>5</v>
      </c>
      <c r="O28" s="49">
        <f>N28/AD28</f>
        <v>5.0505050505050504E-2</v>
      </c>
      <c r="P28" s="37">
        <v>62090.82</v>
      </c>
      <c r="Q28" s="22">
        <f>P28/AE28</f>
        <v>1.9092866562606541E-2</v>
      </c>
      <c r="R28" s="38">
        <v>9</v>
      </c>
      <c r="S28" s="21">
        <f>R28/AD28</f>
        <v>9.0909090909090912E-2</v>
      </c>
      <c r="T28" s="37">
        <v>285383.90000000002</v>
      </c>
      <c r="U28" s="22">
        <f>T28/AE28</f>
        <v>8.7755270776199268E-2</v>
      </c>
      <c r="V28" s="39">
        <v>21</v>
      </c>
      <c r="W28" s="21">
        <f>V28/$AD28</f>
        <v>0.21212121212121213</v>
      </c>
      <c r="X28" s="37">
        <v>85520.38</v>
      </c>
      <c r="Y28" s="22">
        <f>X28/$AE28</f>
        <v>2.6297433400354599E-2</v>
      </c>
      <c r="Z28" s="39">
        <v>3</v>
      </c>
      <c r="AA28" s="21">
        <f>Z28/$AD28</f>
        <v>3.0303030303030304E-2</v>
      </c>
      <c r="AB28" s="37">
        <v>16642.34</v>
      </c>
      <c r="AC28" s="22">
        <f>AB28/$AE28</f>
        <v>5.1175033106267455E-3</v>
      </c>
      <c r="AD28" s="36">
        <f>SUM(B28+F28+J28+N28+R28+V28+Z28)</f>
        <v>99</v>
      </c>
      <c r="AE28" s="30">
        <f>SUM(D28+H28+L28+P28+T28+X28+AB28)</f>
        <v>3252042.8399999994</v>
      </c>
      <c r="AG28" s="29"/>
    </row>
    <row r="29" spans="2:3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33" s="41" customFormat="1" ht="23.25" x14ac:dyDescent="0.25">
      <c r="B30" s="80" t="s">
        <v>27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2:33" ht="15" customHeight="1" x14ac:dyDescent="0.25">
      <c r="B31" s="60" t="s">
        <v>18</v>
      </c>
      <c r="C31" s="60"/>
      <c r="D31" s="60"/>
      <c r="E31" s="60"/>
      <c r="F31" s="60" t="s">
        <v>4</v>
      </c>
      <c r="G31" s="60"/>
      <c r="H31" s="60"/>
      <c r="I31" s="60"/>
      <c r="J31" s="63" t="s">
        <v>5</v>
      </c>
      <c r="K31" s="64"/>
      <c r="L31" s="64"/>
      <c r="M31" s="64"/>
      <c r="N31" s="64"/>
      <c r="O31" s="64"/>
      <c r="P31" s="64"/>
      <c r="Q31" s="65"/>
      <c r="R31" s="60" t="s">
        <v>34</v>
      </c>
      <c r="S31" s="60"/>
      <c r="T31" s="60"/>
      <c r="U31" s="60"/>
      <c r="V31" s="53" t="s">
        <v>46</v>
      </c>
      <c r="W31" s="54"/>
      <c r="X31" s="54"/>
      <c r="Y31" s="55"/>
      <c r="Z31" s="53" t="s">
        <v>47</v>
      </c>
      <c r="AA31" s="54"/>
      <c r="AB31" s="54"/>
      <c r="AC31" s="55"/>
      <c r="AD31" s="59" t="s">
        <v>31</v>
      </c>
      <c r="AE31" s="59"/>
    </row>
    <row r="32" spans="2:33" ht="27.75" customHeight="1" x14ac:dyDescent="0.25">
      <c r="B32" s="62" t="s">
        <v>10</v>
      </c>
      <c r="C32" s="62"/>
      <c r="D32" s="62"/>
      <c r="E32" s="62"/>
      <c r="F32" s="62" t="s">
        <v>7</v>
      </c>
      <c r="G32" s="62"/>
      <c r="H32" s="62"/>
      <c r="I32" s="62"/>
      <c r="J32" s="70" t="s">
        <v>43</v>
      </c>
      <c r="K32" s="71"/>
      <c r="L32" s="71"/>
      <c r="M32" s="72"/>
      <c r="N32" s="62" t="s">
        <v>45</v>
      </c>
      <c r="O32" s="62"/>
      <c r="P32" s="62"/>
      <c r="Q32" s="62"/>
      <c r="R32" s="62" t="s">
        <v>38</v>
      </c>
      <c r="S32" s="62"/>
      <c r="T32" s="62"/>
      <c r="U32" s="62"/>
      <c r="V32" s="56"/>
      <c r="W32" s="57"/>
      <c r="X32" s="57"/>
      <c r="Y32" s="58"/>
      <c r="Z32" s="56"/>
      <c r="AA32" s="57"/>
      <c r="AB32" s="57"/>
      <c r="AC32" s="58"/>
      <c r="AD32" s="59"/>
      <c r="AE32" s="59"/>
    </row>
    <row r="33" spans="2:31" s="2" customFormat="1" ht="39.75" customHeight="1" x14ac:dyDescent="0.2">
      <c r="B33" s="50" t="s">
        <v>19</v>
      </c>
      <c r="C33" s="9" t="s">
        <v>26</v>
      </c>
      <c r="D33" s="50" t="s">
        <v>20</v>
      </c>
      <c r="E33" s="9" t="s">
        <v>26</v>
      </c>
      <c r="F33" s="23" t="s">
        <v>19</v>
      </c>
      <c r="G33" s="9" t="s">
        <v>26</v>
      </c>
      <c r="H33" s="23" t="s">
        <v>20</v>
      </c>
      <c r="I33" s="9" t="s">
        <v>26</v>
      </c>
      <c r="J33" s="34" t="s">
        <v>19</v>
      </c>
      <c r="K33" s="9" t="s">
        <v>26</v>
      </c>
      <c r="L33" s="34" t="s">
        <v>20</v>
      </c>
      <c r="M33" s="9" t="s">
        <v>26</v>
      </c>
      <c r="N33" s="24" t="s">
        <v>19</v>
      </c>
      <c r="O33" s="9" t="s">
        <v>26</v>
      </c>
      <c r="P33" s="24" t="s">
        <v>20</v>
      </c>
      <c r="Q33" s="9" t="s">
        <v>26</v>
      </c>
      <c r="R33" s="23" t="s">
        <v>19</v>
      </c>
      <c r="S33" s="9" t="s">
        <v>26</v>
      </c>
      <c r="T33" s="23" t="s">
        <v>20</v>
      </c>
      <c r="U33" s="9" t="s">
        <v>26</v>
      </c>
      <c r="V33" s="43" t="s">
        <v>19</v>
      </c>
      <c r="W33" s="9" t="s">
        <v>29</v>
      </c>
      <c r="X33" s="43" t="s">
        <v>20</v>
      </c>
      <c r="Y33" s="9" t="s">
        <v>26</v>
      </c>
      <c r="Z33" s="43" t="s">
        <v>19</v>
      </c>
      <c r="AA33" s="9" t="s">
        <v>29</v>
      </c>
      <c r="AB33" s="43" t="s">
        <v>20</v>
      </c>
      <c r="AC33" s="9" t="s">
        <v>26</v>
      </c>
      <c r="AD33" s="23" t="s">
        <v>19</v>
      </c>
      <c r="AE33" s="23" t="s">
        <v>20</v>
      </c>
    </row>
    <row r="34" spans="2:31" ht="15" hidden="1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2:31" ht="15" hidden="1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 ht="15" hidden="1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 ht="15" hidden="1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15" hidden="1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 ht="15" hidden="1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 x14ac:dyDescent="0.25">
      <c r="B40" s="35">
        <v>8</v>
      </c>
      <c r="C40" s="21">
        <f>B40/AD40</f>
        <v>0.25</v>
      </c>
      <c r="D40" s="37">
        <v>1238429.42</v>
      </c>
      <c r="E40" s="44">
        <f>D40/AE40</f>
        <v>0.65629367155296892</v>
      </c>
      <c r="F40" s="38">
        <v>1</v>
      </c>
      <c r="G40" s="21">
        <f>F40/AD40</f>
        <v>3.125E-2</v>
      </c>
      <c r="H40" s="37">
        <v>14000</v>
      </c>
      <c r="I40" s="22">
        <f>H40/AE40</f>
        <v>7.4191643491007871E-3</v>
      </c>
      <c r="J40" s="39">
        <v>8</v>
      </c>
      <c r="K40" s="22">
        <f>J40/AD40</f>
        <v>0.25</v>
      </c>
      <c r="L40" s="37">
        <v>31242.74</v>
      </c>
      <c r="M40" s="22">
        <f>L40/AE40</f>
        <v>1.6556787341158938E-2</v>
      </c>
      <c r="N40" s="38">
        <v>3</v>
      </c>
      <c r="O40" s="21">
        <f>N40/AD40</f>
        <v>9.375E-2</v>
      </c>
      <c r="P40" s="37">
        <v>20751.5</v>
      </c>
      <c r="Q40" s="22">
        <f>P40/AE40</f>
        <v>1.0997056356454642E-2</v>
      </c>
      <c r="R40" s="38">
        <v>11</v>
      </c>
      <c r="S40" s="21">
        <f>R40/AD40</f>
        <v>0.34375</v>
      </c>
      <c r="T40" s="37">
        <v>567335.31000000006</v>
      </c>
      <c r="U40" s="22">
        <f>T40/AE40</f>
        <v>0.300653850424146</v>
      </c>
      <c r="V40" s="39">
        <v>0</v>
      </c>
      <c r="W40" s="21">
        <f>V40/$AD40</f>
        <v>0</v>
      </c>
      <c r="X40" s="37">
        <v>0</v>
      </c>
      <c r="Y40" s="22">
        <f>X40/$AE40</f>
        <v>0</v>
      </c>
      <c r="Z40" s="39">
        <v>1</v>
      </c>
      <c r="AA40" s="21">
        <f>Z40/$AD40</f>
        <v>3.125E-2</v>
      </c>
      <c r="AB40" s="37">
        <v>15246</v>
      </c>
      <c r="AC40" s="22">
        <f>AB40/$AE40</f>
        <v>8.0794699761707577E-3</v>
      </c>
      <c r="AD40" s="36">
        <f>SUM(B40+F40+J40+N40+R40+V40+Z40)</f>
        <v>32</v>
      </c>
      <c r="AE40" s="30">
        <f>SUM(D40+H40+L40+P40+T40+X40+AB40)</f>
        <v>1887004.97</v>
      </c>
    </row>
    <row r="41" spans="2:31" ht="19.5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31" ht="23.25" hidden="1" x14ac:dyDescent="0.25">
      <c r="B42" s="78" t="s">
        <v>11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31" ht="15" hidden="1" customHeight="1" x14ac:dyDescent="0.25">
      <c r="B43" s="52" t="s">
        <v>1</v>
      </c>
      <c r="C43" s="52"/>
      <c r="D43" s="52"/>
      <c r="E43" s="52"/>
      <c r="F43" s="52" t="s">
        <v>4</v>
      </c>
      <c r="G43" s="52"/>
      <c r="H43" s="52"/>
      <c r="I43" s="52"/>
      <c r="J43" s="33"/>
      <c r="K43" s="33"/>
      <c r="L43" s="33"/>
      <c r="M43" s="33"/>
      <c r="N43" s="52" t="s">
        <v>5</v>
      </c>
      <c r="O43" s="52"/>
      <c r="P43" s="52"/>
      <c r="Q43" s="52"/>
      <c r="R43" s="76" t="s">
        <v>16</v>
      </c>
      <c r="S43" s="77"/>
    </row>
    <row r="44" spans="2:31" s="2" customFormat="1" ht="32.25" hidden="1" customHeight="1" x14ac:dyDescent="0.2">
      <c r="B44" s="11" t="s">
        <v>15</v>
      </c>
      <c r="C44" s="9" t="s">
        <v>9</v>
      </c>
      <c r="D44" s="11" t="s">
        <v>8</v>
      </c>
      <c r="E44" s="11" t="s">
        <v>9</v>
      </c>
      <c r="F44" s="11" t="s">
        <v>15</v>
      </c>
      <c r="G44" s="9" t="s">
        <v>9</v>
      </c>
      <c r="H44" s="11" t="s">
        <v>8</v>
      </c>
      <c r="I44" s="11" t="s">
        <v>9</v>
      </c>
      <c r="J44" s="32"/>
      <c r="K44" s="32"/>
      <c r="L44" s="32"/>
      <c r="M44" s="32"/>
      <c r="N44" s="11" t="s">
        <v>15</v>
      </c>
      <c r="O44" s="9" t="s">
        <v>9</v>
      </c>
      <c r="P44" s="11" t="s">
        <v>8</v>
      </c>
      <c r="Q44" s="11" t="s">
        <v>9</v>
      </c>
      <c r="R44" s="11" t="s">
        <v>15</v>
      </c>
      <c r="S44" s="11" t="s">
        <v>8</v>
      </c>
    </row>
    <row r="45" spans="2:31" ht="25.5" hidden="1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3"/>
    </row>
    <row r="46" spans="2:31" ht="15" hidden="1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3"/>
    </row>
    <row r="47" spans="2:31" ht="15" hidden="1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3"/>
    </row>
    <row r="48" spans="2:31" ht="15" hidden="1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3"/>
    </row>
    <row r="49" spans="2:34" ht="1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</row>
    <row r="50" spans="2:34" ht="15" hidden="1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3"/>
    </row>
    <row r="51" spans="2:34" hidden="1" x14ac:dyDescent="0.25">
      <c r="B51" s="3">
        <f>SUM(B40,B28,B16)</f>
        <v>13</v>
      </c>
      <c r="C51" s="10">
        <f>+B51/R51</f>
        <v>0.22033898305084745</v>
      </c>
      <c r="D51" s="4">
        <f>SUM(D40,D28,D16)</f>
        <v>1813180.7599999998</v>
      </c>
      <c r="E51" s="5">
        <f>D51/S51</f>
        <v>0.28680444249547232</v>
      </c>
      <c r="F51" s="6">
        <f>SUM(F40,F28,F16)</f>
        <v>19</v>
      </c>
      <c r="G51" s="10">
        <f>+F51/R51</f>
        <v>0.32203389830508472</v>
      </c>
      <c r="H51" s="4">
        <f>SUM(H40,H28,H16)</f>
        <v>1981934.95</v>
      </c>
      <c r="I51" s="5">
        <f>H51/S51</f>
        <v>0.3134975623704731</v>
      </c>
      <c r="J51" s="5"/>
      <c r="K51" s="5"/>
      <c r="L51" s="5"/>
      <c r="M51" s="5"/>
      <c r="N51" s="6">
        <f>SUM(R40,R28,R16)</f>
        <v>27</v>
      </c>
      <c r="O51" s="10">
        <f>+N51/R51</f>
        <v>0.4576271186440678</v>
      </c>
      <c r="P51" s="4">
        <f>SUM(T40,T28,T16)</f>
        <v>2526895.0100000002</v>
      </c>
      <c r="Q51" s="5">
        <f>P51/S51</f>
        <v>0.39969799513405446</v>
      </c>
      <c r="R51" s="7">
        <f>+B51+F51+N51</f>
        <v>59</v>
      </c>
      <c r="S51" s="8">
        <f>+D51+H51+P51</f>
        <v>6322010.7200000007</v>
      </c>
    </row>
    <row r="52" spans="2:34" x14ac:dyDescent="0.25">
      <c r="B52" s="16" t="s">
        <v>30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2:34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  <c r="AG53" s="26"/>
      <c r="AH53" s="26"/>
    </row>
    <row r="54" spans="2:34" x14ac:dyDescent="0.25">
      <c r="B54" s="20"/>
      <c r="C54" s="20"/>
      <c r="D54" s="20"/>
      <c r="E54" s="20" t="s">
        <v>32</v>
      </c>
      <c r="F54" s="20" t="s">
        <v>13</v>
      </c>
      <c r="G54" s="20"/>
      <c r="H54" s="20" t="s">
        <v>14</v>
      </c>
      <c r="I54" s="20" t="s">
        <v>35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6"/>
      <c r="AG54" s="26"/>
      <c r="AH54" s="26"/>
    </row>
    <row r="55" spans="2:34" ht="15" customHeight="1" x14ac:dyDescent="0.25">
      <c r="B55" s="16" t="s">
        <v>18</v>
      </c>
      <c r="C55" s="16" t="s">
        <v>4</v>
      </c>
      <c r="D55" s="16" t="s">
        <v>48</v>
      </c>
      <c r="E55" s="16" t="s">
        <v>49</v>
      </c>
      <c r="F55" s="16" t="s">
        <v>50</v>
      </c>
      <c r="G55" s="16" t="s">
        <v>46</v>
      </c>
      <c r="H55" s="16" t="s">
        <v>47</v>
      </c>
      <c r="J55" s="45"/>
      <c r="K55" s="45"/>
      <c r="L55" s="20" t="s">
        <v>47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6"/>
      <c r="AG55" s="26"/>
      <c r="AH55" s="26"/>
    </row>
    <row r="56" spans="2:34" x14ac:dyDescent="0.25">
      <c r="B56" s="45"/>
      <c r="C56" s="48"/>
      <c r="D56" s="45"/>
      <c r="E56" s="45"/>
      <c r="F56" s="45"/>
      <c r="G56" s="45"/>
      <c r="H56" s="45"/>
      <c r="I56" s="45"/>
      <c r="J56" s="45"/>
      <c r="K56" s="45"/>
      <c r="L56" s="20"/>
      <c r="M56" s="20"/>
      <c r="N56" s="28"/>
      <c r="O56" s="28"/>
      <c r="P56" s="20"/>
      <c r="Q56" s="20"/>
      <c r="R56" s="20"/>
      <c r="S56" s="20"/>
      <c r="T56" s="28"/>
      <c r="U56" s="28"/>
      <c r="V56" s="20"/>
      <c r="W56" s="20"/>
      <c r="X56" s="20"/>
      <c r="Y56" s="20"/>
      <c r="Z56" s="20"/>
      <c r="AA56" s="20"/>
      <c r="AB56" s="20"/>
      <c r="AC56" s="20"/>
      <c r="AD56" s="20"/>
      <c r="AE56" s="28"/>
      <c r="AF56" s="26"/>
      <c r="AG56" s="26"/>
      <c r="AH56" s="26"/>
    </row>
    <row r="57" spans="2:34" x14ac:dyDescent="0.25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6"/>
      <c r="AG57" s="26"/>
      <c r="AH57" s="26"/>
    </row>
    <row r="58" spans="2:34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6"/>
      <c r="AG58" s="26"/>
      <c r="AH58" s="26"/>
    </row>
    <row r="59" spans="2:34" x14ac:dyDescent="0.25">
      <c r="B59" s="46"/>
      <c r="C59" s="46"/>
      <c r="D59" s="45"/>
      <c r="E59" s="46"/>
      <c r="F59" s="46"/>
      <c r="G59" s="46"/>
      <c r="H59" s="46"/>
      <c r="I59" s="46"/>
      <c r="J59" s="45"/>
      <c r="K59" s="4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6"/>
      <c r="AG59" s="26"/>
      <c r="AH59" s="26"/>
    </row>
    <row r="60" spans="2:34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6"/>
      <c r="AG60" s="26"/>
      <c r="AH60" s="26"/>
    </row>
    <row r="61" spans="2:34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6"/>
      <c r="AG61" s="26"/>
      <c r="AH61" s="26"/>
    </row>
    <row r="62" spans="2:34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6"/>
      <c r="AG62" s="26"/>
      <c r="AH62" s="26"/>
    </row>
    <row r="63" spans="2:34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6"/>
      <c r="AG63" s="26"/>
      <c r="AH63" s="26"/>
    </row>
    <row r="64" spans="2:34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7"/>
      <c r="M64" s="27"/>
      <c r="N64" s="27"/>
      <c r="O64" s="27"/>
      <c r="P64" s="27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6"/>
      <c r="AG64" s="26"/>
      <c r="AH64" s="26"/>
    </row>
    <row r="65" spans="2:34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7"/>
      <c r="M65" s="27"/>
      <c r="N65" s="27"/>
      <c r="O65" s="27"/>
      <c r="P65" s="27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6"/>
      <c r="AH65" s="26"/>
    </row>
    <row r="66" spans="2:34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6"/>
      <c r="AG66" s="26"/>
      <c r="AH66" s="26"/>
    </row>
    <row r="67" spans="2:34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6"/>
      <c r="AG67" s="26"/>
      <c r="AH67" s="26"/>
    </row>
    <row r="68" spans="2:34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6"/>
      <c r="AG68" s="26"/>
      <c r="AH68" s="26"/>
    </row>
    <row r="69" spans="2:34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6"/>
      <c r="AG69" s="26"/>
      <c r="AH69" s="26"/>
    </row>
    <row r="70" spans="2:34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6"/>
      <c r="AG70" s="26"/>
      <c r="AH70" s="26"/>
    </row>
    <row r="71" spans="2:34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6"/>
      <c r="AG71" s="26"/>
      <c r="AH71" s="26"/>
    </row>
    <row r="72" spans="2:34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6"/>
      <c r="AG72" s="26"/>
      <c r="AH72" s="26"/>
    </row>
    <row r="73" spans="2:34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6"/>
      <c r="AG73" s="26"/>
      <c r="AH73" s="26"/>
    </row>
    <row r="74" spans="2:34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2:34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2:34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2:34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2:34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2:34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2:34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2:3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2:3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2:3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2:31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2:31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96" spans="2:31" ht="54.75" customHeight="1" x14ac:dyDescent="0.25"/>
    <row r="97" ht="24" customHeight="1" x14ac:dyDescent="0.25"/>
  </sheetData>
  <mergeCells count="45">
    <mergeCell ref="B43:E43"/>
    <mergeCell ref="V7:Y7"/>
    <mergeCell ref="Z7:AC7"/>
    <mergeCell ref="J8:M8"/>
    <mergeCell ref="B3:S3"/>
    <mergeCell ref="N20:Q20"/>
    <mergeCell ref="R43:S43"/>
    <mergeCell ref="B42:S42"/>
    <mergeCell ref="B6:AE6"/>
    <mergeCell ref="B18:AE18"/>
    <mergeCell ref="B30:AE30"/>
    <mergeCell ref="R20:U20"/>
    <mergeCell ref="B7:E7"/>
    <mergeCell ref="R8:U8"/>
    <mergeCell ref="B31:E31"/>
    <mergeCell ref="F31:I31"/>
    <mergeCell ref="R31:U31"/>
    <mergeCell ref="B19:E19"/>
    <mergeCell ref="AD31:AE32"/>
    <mergeCell ref="B8:E8"/>
    <mergeCell ref="F8:I8"/>
    <mergeCell ref="B32:E32"/>
    <mergeCell ref="F32:I32"/>
    <mergeCell ref="F19:I19"/>
    <mergeCell ref="B20:E20"/>
    <mergeCell ref="F20:I20"/>
    <mergeCell ref="J20:M20"/>
    <mergeCell ref="J32:M32"/>
    <mergeCell ref="J31:Q31"/>
    <mergeCell ref="F43:I43"/>
    <mergeCell ref="N43:Q43"/>
    <mergeCell ref="V31:Y32"/>
    <mergeCell ref="Z31:AC32"/>
    <mergeCell ref="AD7:AE8"/>
    <mergeCell ref="AD19:AE20"/>
    <mergeCell ref="F7:I7"/>
    <mergeCell ref="R7:U7"/>
    <mergeCell ref="J7:Q7"/>
    <mergeCell ref="V19:Y20"/>
    <mergeCell ref="Z19:AC20"/>
    <mergeCell ref="R32:U32"/>
    <mergeCell ref="N32:Q32"/>
    <mergeCell ref="N8:Q8"/>
    <mergeCell ref="R19:U19"/>
    <mergeCell ref="J19:Q19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37" orientation="landscape" r:id="rId1"/>
  <headerFooter scaleWithDoc="0">
    <oddHeader>&amp;R&amp;UEstadísticas de contratación</oddHeader>
    <oddFooter xml:space="preserve">&amp;R&amp;9&amp;P de &amp;N
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view="pageLayout" topLeftCell="A25" zoomScale="125" zoomScaleNormal="125" zoomScalePageLayoutView="125" workbookViewId="0">
      <selection activeCell="H18" sqref="H18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SERVICIO'!D4</f>
        <v>1 xaneiro - 31 marzo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&amp;R&amp;"Calibri,Normal"&amp;U&amp;K000000Estadísticas de contratación</oddHeader>
    <oddFooter>&amp;R&amp;9&amp;P de &amp;N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topLeftCell="A7" zoomScale="115" zoomScaleNormal="115" zoomScalePageLayoutView="115" workbookViewId="0">
      <selection activeCell="H13" sqref="H1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51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scale="95" orientation="portrait" r:id="rId1"/>
  <headerFooter>
    <oddHeader>&amp;R&amp;UEstadísticas de contratación</oddHeader>
    <oddFooter>&amp;R&amp;9&amp;P de &amp;N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2024-02-15T13:15:02Z</cp:lastPrinted>
  <dcterms:created xsi:type="dcterms:W3CDTF">2015-01-16T12:38:28Z</dcterms:created>
  <dcterms:modified xsi:type="dcterms:W3CDTF">2024-04-12T08:18:43Z</dcterms:modified>
</cp:coreProperties>
</file>